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9 MESURER ET AMELIORER\ANALYSE &amp; SUIVI QUALITE\Enquètes satisfaction clients\Satisfaction Donneurs d'Ordres\2022 à 2025\"/>
    </mc:Choice>
  </mc:AlternateContent>
  <xr:revisionPtr revIDLastSave="0" documentId="13_ncr:1_{6AC68FC5-4633-4F61-9EB4-2D81153FB6ED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 Questinonnaire 1" sheetId="1" r:id="rId1"/>
    <sheet name="Synthèse" sheetId="2" r:id="rId2"/>
    <sheet name="Suivi par anné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4" l="1"/>
  <c r="B18" i="4"/>
  <c r="B17" i="4"/>
  <c r="B16" i="4"/>
  <c r="G13" i="4"/>
  <c r="F13" i="4"/>
  <c r="H12" i="4" s="1"/>
  <c r="E13" i="4"/>
  <c r="G11" i="4"/>
  <c r="F11" i="4"/>
  <c r="H10" i="4" s="1"/>
  <c r="E11" i="4"/>
  <c r="G3" i="4" l="1"/>
  <c r="G5" i="4"/>
  <c r="G7" i="4"/>
  <c r="F3" i="4"/>
  <c r="F5" i="4"/>
  <c r="H4" i="4" s="1"/>
  <c r="F7" i="4"/>
  <c r="H6" i="4" s="1"/>
  <c r="E3" i="4"/>
  <c r="E5" i="4"/>
  <c r="E7" i="4"/>
  <c r="E9" i="4"/>
  <c r="F9" i="4"/>
  <c r="G9" i="4"/>
  <c r="F18" i="1"/>
  <c r="F19" i="1"/>
  <c r="F14" i="1"/>
  <c r="F13" i="1"/>
  <c r="F12" i="1"/>
  <c r="F11" i="1"/>
  <c r="F7" i="1"/>
  <c r="F9" i="1"/>
  <c r="F5" i="1"/>
  <c r="C20" i="1"/>
  <c r="C21" i="1" s="1"/>
  <c r="D20" i="1"/>
  <c r="D21" i="1" s="1"/>
  <c r="E20" i="1"/>
  <c r="E21" i="1" s="1"/>
  <c r="B20" i="1"/>
  <c r="B21" i="1" s="1"/>
  <c r="H2" i="4" l="1"/>
  <c r="H8" i="4"/>
  <c r="F20" i="1"/>
  <c r="F22" i="1" s="1"/>
</calcChain>
</file>

<file path=xl/sharedStrings.xml><?xml version="1.0" encoding="utf-8"?>
<sst xmlns="http://schemas.openxmlformats.org/spreadsheetml/2006/main" count="48" uniqueCount="35">
  <si>
    <t>Analyse des retours satisfactions clients donneurs d'ordre</t>
  </si>
  <si>
    <t>Les relations avec Centaure</t>
  </si>
  <si>
    <t>L'accueil au standard me convient</t>
  </si>
  <si>
    <t>Je connais mon interlocuteur, je peux le joindre facilement</t>
  </si>
  <si>
    <t>La fréquence des contacts commerciaux est suffisante</t>
  </si>
  <si>
    <t>La compréhension et la prise en compte de mes besoins est suffisante</t>
  </si>
  <si>
    <t>Le délai de réponse me convient</t>
  </si>
  <si>
    <t>Les conventions et les convocations me sont adressées rapidement</t>
  </si>
  <si>
    <t>Les documents sont clairs</t>
  </si>
  <si>
    <t>La facturation est conforme à la commande</t>
  </si>
  <si>
    <t>Le délai de facturation me convient</t>
  </si>
  <si>
    <t>Les offres de formationss de Centaure Grand Est</t>
  </si>
  <si>
    <t>La formation réalisée par nos collaborateurs a répondu à nos attentes</t>
  </si>
  <si>
    <t>Je connais bien l'offre de formation globale de Centaure Grand Est</t>
  </si>
  <si>
    <t>La gamme des pestations Centaure répond à nos attentes</t>
  </si>
  <si>
    <t>Tout à fait d'accord</t>
  </si>
  <si>
    <t>Plutôt d'accord</t>
  </si>
  <si>
    <t>Plutôt pas d'accord</t>
  </si>
  <si>
    <t>Pas du tout d'accord</t>
  </si>
  <si>
    <t>Total résultats</t>
  </si>
  <si>
    <t>%</t>
  </si>
  <si>
    <t>Indice 1</t>
  </si>
  <si>
    <t>Indice 4</t>
  </si>
  <si>
    <t xml:space="preserve">Indice 7 </t>
  </si>
  <si>
    <t>Indice 10</t>
  </si>
  <si>
    <t>Moyenne globale</t>
  </si>
  <si>
    <t>année</t>
  </si>
  <si>
    <t>base de consultation</t>
  </si>
  <si>
    <t>retours</t>
  </si>
  <si>
    <t>Pas satisfait</t>
  </si>
  <si>
    <t>satisfait</t>
  </si>
  <si>
    <t>très satisfait</t>
  </si>
  <si>
    <t>moyen satisfait</t>
  </si>
  <si>
    <t>taux cumulé de satisfaction</t>
  </si>
  <si>
    <t>taux de satisfaction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</si>
</sst>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2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2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/>
    <xf numFmtId="2" fontId="1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0" xfId="0" applyNumberFormat="1"/>
    <xf numFmtId="10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0" fontId="0" fillId="0" borderId="6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3" xfId="0" applyNumberForma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0" fontId="0" fillId="0" borderId="18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/>
    </xf>
    <xf numFmtId="1" fontId="0" fillId="0" borderId="31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0" borderId="35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 vertical="center"/>
    </xf>
    <xf numFmtId="10" fontId="0" fillId="0" borderId="17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10" fontId="0" fillId="0" borderId="1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/>
              <a:t>Synthèse retour d'enquète</a:t>
            </a:r>
            <a:r>
              <a:rPr lang="fr-FR" sz="1400" baseline="0"/>
              <a:t> qualité</a:t>
            </a:r>
            <a:endParaRPr lang="fr-FR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533324850553378"/>
          <c:y val="0.11292384002847101"/>
          <c:w val="0.86723962855403536"/>
          <c:h val="0.430410160594332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Synthèse!$A$1:$A$12</c:f>
              <c:strCache>
                <c:ptCount val="12"/>
                <c:pt idx="0">
                  <c:v>L'accueil au standard me convient</c:v>
                </c:pt>
                <c:pt idx="1">
                  <c:v>Je connais mon interlocuteur, je peux le joindre facilement</c:v>
                </c:pt>
                <c:pt idx="2">
                  <c:v>La fréquence des contacts commerciaux est suffisante</c:v>
                </c:pt>
                <c:pt idx="3">
                  <c:v>La compréhension et la prise en compte de mes besoins est suffisante</c:v>
                </c:pt>
                <c:pt idx="4">
                  <c:v>Le délai de réponse me convient</c:v>
                </c:pt>
                <c:pt idx="5">
                  <c:v>Les conventions et les convocations me sont adressées rapidement</c:v>
                </c:pt>
                <c:pt idx="6">
                  <c:v>Les documents sont clairs</c:v>
                </c:pt>
                <c:pt idx="7">
                  <c:v>La facturation est conforme à la commande</c:v>
                </c:pt>
                <c:pt idx="8">
                  <c:v>Le délai de facturation me convient</c:v>
                </c:pt>
                <c:pt idx="9">
                  <c:v>La formation réalisée par nos collaborateurs a répondu à nos attentes</c:v>
                </c:pt>
                <c:pt idx="10">
                  <c:v>Je connais bien l'offre de formation globale de Centaure Grand Est</c:v>
                </c:pt>
                <c:pt idx="11">
                  <c:v>La gamme des pestations Centaure répond à nos attentes</c:v>
                </c:pt>
              </c:strCache>
            </c:strRef>
          </c:cat>
          <c:val>
            <c:numRef>
              <c:f>Synthèse!$B$1:$B$12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5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A-4ABB-8D8A-0AAB0A9044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43543648"/>
        <c:axId val="343540512"/>
      </c:barChart>
      <c:catAx>
        <c:axId val="3435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3540512"/>
        <c:crosses val="autoZero"/>
        <c:auto val="1"/>
        <c:lblAlgn val="ctr"/>
        <c:lblOffset val="100"/>
        <c:noMultiLvlLbl val="0"/>
      </c:catAx>
      <c:valAx>
        <c:axId val="343540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354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200" b="0"/>
              <a:t>taux de satisfaction clients D.O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'Suivi par année'!$B$15</c:f>
              <c:strCache>
                <c:ptCount val="1"/>
                <c:pt idx="0">
                  <c:v>taux de satisfaction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'Suivi par année'!$A$16:$A$19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 formatCode="0">
                  <c:v>2023</c:v>
                </c:pt>
                <c:pt idx="3" formatCode="0">
                  <c:v>2024</c:v>
                </c:pt>
              </c:numCache>
            </c:numRef>
          </c:cat>
          <c:val>
            <c:numRef>
              <c:f>'Suivi par année'!$B$16:$B$19</c:f>
              <c:numCache>
                <c:formatCode>0.00%</c:formatCode>
                <c:ptCount val="4"/>
                <c:pt idx="0">
                  <c:v>0.8125</c:v>
                </c:pt>
                <c:pt idx="1">
                  <c:v>0.95652173913043481</c:v>
                </c:pt>
                <c:pt idx="2">
                  <c:v>0.91666666666666674</c:v>
                </c:pt>
                <c:pt idx="3">
                  <c:v>0.91304347826086962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2-45E8-986E-8714A7FA256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630741487"/>
        <c:axId val="1630739567"/>
      </c:barChart>
      <c:catAx>
        <c:axId val="163074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0739567"/>
        <c:crosses val="autoZero"/>
        <c:auto val="1"/>
        <c:lblAlgn val="ctr"/>
        <c:lblOffset val="100"/>
        <c:noMultiLvlLbl val="0"/>
      </c:catAx>
      <c:valAx>
        <c:axId val="16307395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0741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</xdr:row>
      <xdr:rowOff>259080</xdr:rowOff>
    </xdr:from>
    <xdr:to>
      <xdr:col>14</xdr:col>
      <xdr:colOff>68580</xdr:colOff>
      <xdr:row>21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15</xdr:row>
      <xdr:rowOff>0</xdr:rowOff>
    </xdr:from>
    <xdr:to>
      <xdr:col>9</xdr:col>
      <xdr:colOff>212725</xdr:colOff>
      <xdr:row>28</xdr:row>
      <xdr:rowOff>6350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21A100B-084E-3F2F-57F6-6EA0A16CF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opLeftCell="A2" workbookViewId="0">
      <selection activeCell="D28" sqref="D28"/>
    </sheetView>
  </sheetViews>
  <sheetFormatPr baseColWidth="10" defaultRowHeight="14.5" x14ac:dyDescent="0.35"/>
  <cols>
    <col min="1" max="1" width="58.7265625" customWidth="1"/>
    <col min="2" max="2" width="11.26953125" customWidth="1"/>
    <col min="3" max="3" width="10" customWidth="1"/>
    <col min="4" max="4" width="9.7265625" customWidth="1"/>
    <col min="5" max="5" width="10.26953125" customWidth="1"/>
    <col min="6" max="6" width="7.7265625" customWidth="1"/>
    <col min="7" max="7" width="11.54296875" customWidth="1"/>
  </cols>
  <sheetData>
    <row r="1" spans="1:10" ht="18.5" x14ac:dyDescent="0.45">
      <c r="A1" s="1" t="s">
        <v>0</v>
      </c>
    </row>
    <row r="2" spans="1:10" ht="29" x14ac:dyDescent="0.35">
      <c r="B2" s="4" t="s">
        <v>15</v>
      </c>
      <c r="C2" s="4" t="s">
        <v>16</v>
      </c>
      <c r="D2" s="8" t="s">
        <v>17</v>
      </c>
      <c r="E2" s="4" t="s">
        <v>18</v>
      </c>
    </row>
    <row r="3" spans="1:10" x14ac:dyDescent="0.35">
      <c r="B3" s="4" t="s">
        <v>24</v>
      </c>
      <c r="C3" s="4" t="s">
        <v>23</v>
      </c>
      <c r="D3" s="4" t="s">
        <v>22</v>
      </c>
      <c r="E3" s="4" t="s">
        <v>21</v>
      </c>
    </row>
    <row r="4" spans="1:10" ht="15.5" x14ac:dyDescent="0.35">
      <c r="A4" s="50" t="s">
        <v>1</v>
      </c>
      <c r="B4" s="50"/>
      <c r="C4" s="50"/>
      <c r="D4" s="50"/>
      <c r="E4" s="50"/>
      <c r="F4" s="50"/>
    </row>
    <row r="5" spans="1:10" ht="20.5" customHeight="1" x14ac:dyDescent="0.35">
      <c r="A5" s="7" t="s">
        <v>2</v>
      </c>
      <c r="B5" s="9">
        <v>10</v>
      </c>
      <c r="C5" s="9"/>
      <c r="D5" s="10"/>
      <c r="E5" s="9"/>
      <c r="F5" s="9">
        <f>B5+C5+D5+E5</f>
        <v>10</v>
      </c>
    </row>
    <row r="6" spans="1:10" ht="20.5" customHeight="1" x14ac:dyDescent="0.35">
      <c r="A6" s="5" t="s">
        <v>3</v>
      </c>
      <c r="B6" s="9"/>
      <c r="C6" s="9">
        <v>7</v>
      </c>
      <c r="D6" s="10"/>
      <c r="E6" s="9"/>
      <c r="F6" s="9">
        <v>8</v>
      </c>
    </row>
    <row r="7" spans="1:10" ht="19.899999999999999" customHeight="1" x14ac:dyDescent="0.35">
      <c r="A7" s="5" t="s">
        <v>4</v>
      </c>
      <c r="B7" s="9"/>
      <c r="C7" s="9">
        <v>7</v>
      </c>
      <c r="D7" s="10"/>
      <c r="E7" s="9"/>
      <c r="F7" s="9">
        <f t="shared" ref="F7:F14" si="0">B7+C7+D7+E7</f>
        <v>7</v>
      </c>
      <c r="J7" s="3"/>
    </row>
    <row r="8" spans="1:10" ht="28.5" customHeight="1" x14ac:dyDescent="0.35">
      <c r="A8" s="5" t="s">
        <v>5</v>
      </c>
      <c r="B8" s="9"/>
      <c r="C8" s="9">
        <v>7</v>
      </c>
      <c r="D8" s="10"/>
      <c r="E8" s="9"/>
      <c r="F8" s="9">
        <v>8</v>
      </c>
    </row>
    <row r="9" spans="1:10" ht="29.25" customHeight="1" x14ac:dyDescent="0.35">
      <c r="A9" s="7" t="s">
        <v>6</v>
      </c>
      <c r="B9" s="9">
        <v>10</v>
      </c>
      <c r="C9" s="9"/>
      <c r="D9" s="10"/>
      <c r="E9" s="9"/>
      <c r="F9" s="9">
        <f t="shared" si="0"/>
        <v>10</v>
      </c>
    </row>
    <row r="10" spans="1:10" ht="6" customHeight="1" x14ac:dyDescent="0.35">
      <c r="A10" s="46"/>
      <c r="B10" s="46"/>
      <c r="C10" s="46"/>
      <c r="D10" s="46"/>
      <c r="E10" s="46"/>
      <c r="F10" s="47"/>
    </row>
    <row r="11" spans="1:10" ht="31.5" customHeight="1" x14ac:dyDescent="0.35">
      <c r="A11" s="5" t="s">
        <v>7</v>
      </c>
      <c r="B11" s="9">
        <v>10</v>
      </c>
      <c r="C11" s="9"/>
      <c r="D11" s="10"/>
      <c r="E11" s="9"/>
      <c r="F11" s="9">
        <f t="shared" si="0"/>
        <v>10</v>
      </c>
    </row>
    <row r="12" spans="1:10" ht="20.5" customHeight="1" x14ac:dyDescent="0.35">
      <c r="A12" s="5" t="s">
        <v>8</v>
      </c>
      <c r="B12" s="9">
        <v>10</v>
      </c>
      <c r="C12" s="9"/>
      <c r="D12" s="10"/>
      <c r="E12" s="9"/>
      <c r="F12" s="9">
        <f t="shared" si="0"/>
        <v>10</v>
      </c>
    </row>
    <row r="13" spans="1:10" ht="20.5" customHeight="1" x14ac:dyDescent="0.35">
      <c r="A13" s="5" t="s">
        <v>9</v>
      </c>
      <c r="B13" s="9">
        <v>10</v>
      </c>
      <c r="C13" s="9"/>
      <c r="D13" s="10"/>
      <c r="E13" s="9"/>
      <c r="F13" s="9">
        <f t="shared" si="0"/>
        <v>10</v>
      </c>
    </row>
    <row r="14" spans="1:10" ht="19.899999999999999" customHeight="1" x14ac:dyDescent="0.35">
      <c r="A14" s="5" t="s">
        <v>10</v>
      </c>
      <c r="B14" s="9">
        <v>10</v>
      </c>
      <c r="C14" s="9"/>
      <c r="D14" s="10"/>
      <c r="E14" s="9"/>
      <c r="F14" s="9">
        <f t="shared" si="0"/>
        <v>10</v>
      </c>
    </row>
    <row r="15" spans="1:10" ht="6" customHeight="1" x14ac:dyDescent="0.35">
      <c r="A15" s="15"/>
      <c r="B15" s="16"/>
      <c r="C15" s="16"/>
      <c r="D15" s="16"/>
      <c r="E15" s="16"/>
    </row>
    <row r="16" spans="1:10" ht="13.9" customHeight="1" x14ac:dyDescent="0.35">
      <c r="A16" s="49" t="s">
        <v>11</v>
      </c>
      <c r="B16" s="49"/>
      <c r="C16" s="49"/>
      <c r="D16" s="49"/>
      <c r="E16" s="49"/>
      <c r="F16" s="49"/>
    </row>
    <row r="17" spans="1:6" ht="27" customHeight="1" x14ac:dyDescent="0.35">
      <c r="A17" s="5" t="s">
        <v>12</v>
      </c>
      <c r="B17" s="9"/>
      <c r="C17" s="9">
        <v>7</v>
      </c>
      <c r="D17" s="9"/>
      <c r="E17" s="9"/>
      <c r="F17" s="9">
        <v>8</v>
      </c>
    </row>
    <row r="18" spans="1:6" ht="27" customHeight="1" x14ac:dyDescent="0.35">
      <c r="A18" s="5" t="s">
        <v>13</v>
      </c>
      <c r="B18" s="9"/>
      <c r="C18" s="9"/>
      <c r="D18" s="9">
        <v>4</v>
      </c>
      <c r="E18" s="9"/>
      <c r="F18" s="9">
        <f t="shared" ref="F18:F19" si="1">B18+C18+D18+E18</f>
        <v>4</v>
      </c>
    </row>
    <row r="19" spans="1:6" ht="27" customHeight="1" x14ac:dyDescent="0.35">
      <c r="A19" s="5" t="s">
        <v>14</v>
      </c>
      <c r="B19" s="9"/>
      <c r="C19" s="9">
        <v>7</v>
      </c>
      <c r="D19" s="9"/>
      <c r="E19" s="9"/>
      <c r="F19" s="9">
        <f t="shared" si="1"/>
        <v>7</v>
      </c>
    </row>
    <row r="20" spans="1:6" ht="20.5" customHeight="1" x14ac:dyDescent="0.35">
      <c r="A20" s="11" t="s">
        <v>19</v>
      </c>
      <c r="B20" s="12">
        <f>B5+B6+B7+B8+B9+B11+B12+B13+B14+B17+B18+B19</f>
        <v>60</v>
      </c>
      <c r="C20" s="12">
        <f t="shared" ref="C20:E20" si="2">C5+C6+C7+C8+C9+C11+C12+C13+C14+C17+C18+C19</f>
        <v>35</v>
      </c>
      <c r="D20" s="12">
        <f t="shared" si="2"/>
        <v>4</v>
      </c>
      <c r="E20" s="12">
        <f t="shared" si="2"/>
        <v>0</v>
      </c>
      <c r="F20" s="12">
        <f>F5+F6+F7+F8+F9+F11+F12+F13+F14+F17+F18+F19</f>
        <v>102</v>
      </c>
    </row>
    <row r="21" spans="1:6" ht="20.5" customHeight="1" x14ac:dyDescent="0.35">
      <c r="A21" s="14" t="s">
        <v>20</v>
      </c>
      <c r="B21" s="13">
        <f>B20/120*100</f>
        <v>50</v>
      </c>
      <c r="C21" s="13">
        <f>C20/84*100</f>
        <v>41.666666666666671</v>
      </c>
      <c r="D21" s="13">
        <f>D20/48*100</f>
        <v>8.3333333333333321</v>
      </c>
      <c r="E21" s="13">
        <f>E20/12*100</f>
        <v>0</v>
      </c>
    </row>
    <row r="22" spans="1:6" x14ac:dyDescent="0.35">
      <c r="B22" s="48" t="s">
        <v>25</v>
      </c>
      <c r="C22" s="48"/>
      <c r="D22" s="48"/>
      <c r="E22" s="48"/>
      <c r="F22" s="17">
        <f>F20/120*100</f>
        <v>85</v>
      </c>
    </row>
  </sheetData>
  <mergeCells count="4">
    <mergeCell ref="A10:F10"/>
    <mergeCell ref="B22:E22"/>
    <mergeCell ref="A16:F16"/>
    <mergeCell ref="A4:F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workbookViewId="0">
      <selection activeCell="B17" sqref="B17"/>
    </sheetView>
  </sheetViews>
  <sheetFormatPr baseColWidth="10" defaultRowHeight="14.5" x14ac:dyDescent="0.35"/>
  <cols>
    <col min="1" max="1" width="59.54296875" customWidth="1"/>
    <col min="2" max="2" width="6.453125" customWidth="1"/>
    <col min="3" max="3" width="6.1796875" customWidth="1"/>
    <col min="4" max="4" width="6.26953125" customWidth="1"/>
    <col min="5" max="5" width="5.81640625" customWidth="1"/>
  </cols>
  <sheetData>
    <row r="1" spans="1:3" ht="21.65" customHeight="1" x14ac:dyDescent="0.35">
      <c r="A1" s="7" t="s">
        <v>2</v>
      </c>
      <c r="B1" s="6">
        <v>10</v>
      </c>
      <c r="C1" s="3"/>
    </row>
    <row r="2" spans="1:3" ht="21.65" customHeight="1" x14ac:dyDescent="0.35">
      <c r="A2" s="5" t="s">
        <v>3</v>
      </c>
      <c r="B2" s="6">
        <v>7</v>
      </c>
      <c r="C2" s="3"/>
    </row>
    <row r="3" spans="1:3" ht="22.15" customHeight="1" x14ac:dyDescent="0.35">
      <c r="A3" s="5" t="s">
        <v>4</v>
      </c>
      <c r="B3" s="6">
        <v>7</v>
      </c>
      <c r="C3" s="3"/>
    </row>
    <row r="4" spans="1:3" ht="24" customHeight="1" x14ac:dyDescent="0.35">
      <c r="A4" s="5" t="s">
        <v>5</v>
      </c>
      <c r="B4" s="6">
        <v>7</v>
      </c>
      <c r="C4" s="3"/>
    </row>
    <row r="5" spans="1:3" ht="20.5" customHeight="1" x14ac:dyDescent="0.35">
      <c r="A5" s="7" t="s">
        <v>6</v>
      </c>
      <c r="B5" s="6">
        <v>10</v>
      </c>
      <c r="C5" s="3"/>
    </row>
    <row r="6" spans="1:3" ht="24.75" customHeight="1" x14ac:dyDescent="0.35">
      <c r="A6" s="5" t="s">
        <v>7</v>
      </c>
      <c r="B6" s="6">
        <v>10</v>
      </c>
      <c r="C6" s="3"/>
    </row>
    <row r="7" spans="1:3" ht="21" customHeight="1" x14ac:dyDescent="0.35">
      <c r="A7" s="5" t="s">
        <v>8</v>
      </c>
      <c r="B7" s="6">
        <v>10</v>
      </c>
      <c r="C7" s="3"/>
    </row>
    <row r="8" spans="1:3" ht="20.5" customHeight="1" x14ac:dyDescent="0.35">
      <c r="A8" s="5" t="s">
        <v>9</v>
      </c>
      <c r="B8" s="6">
        <v>10</v>
      </c>
      <c r="C8" s="3"/>
    </row>
    <row r="9" spans="1:3" ht="21" customHeight="1" x14ac:dyDescent="0.35">
      <c r="A9" s="5" t="s">
        <v>10</v>
      </c>
      <c r="B9" s="6">
        <v>10</v>
      </c>
      <c r="C9" s="3"/>
    </row>
    <row r="10" spans="1:3" ht="24" customHeight="1" x14ac:dyDescent="0.35">
      <c r="A10" s="5" t="s">
        <v>12</v>
      </c>
      <c r="B10" s="6">
        <v>9</v>
      </c>
      <c r="C10" s="3"/>
    </row>
    <row r="11" spans="1:3" ht="21.75" customHeight="1" x14ac:dyDescent="0.35">
      <c r="A11" s="5" t="s">
        <v>13</v>
      </c>
      <c r="B11" s="6">
        <v>5</v>
      </c>
      <c r="C11" s="3"/>
    </row>
    <row r="12" spans="1:3" ht="22.9" customHeight="1" x14ac:dyDescent="0.35">
      <c r="A12" s="5" t="s">
        <v>14</v>
      </c>
      <c r="B12" s="6">
        <v>7</v>
      </c>
      <c r="C12" s="3"/>
    </row>
    <row r="13" spans="1:3" x14ac:dyDescent="0.35">
      <c r="B13" s="2"/>
    </row>
    <row r="14" spans="1:3" x14ac:dyDescent="0.35">
      <c r="B14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9"/>
  <sheetViews>
    <sheetView tabSelected="1" topLeftCell="A12" workbookViewId="0">
      <selection activeCell="K13" sqref="K13"/>
    </sheetView>
  </sheetViews>
  <sheetFormatPr baseColWidth="10" defaultRowHeight="14.5" x14ac:dyDescent="0.35"/>
  <cols>
    <col min="1" max="1" width="11" customWidth="1"/>
    <col min="2" max="2" width="19.81640625" customWidth="1"/>
    <col min="3" max="3" width="8.81640625" customWidth="1"/>
    <col min="5" max="5" width="14.26953125" customWidth="1"/>
    <col min="7" max="7" width="12.1796875" customWidth="1"/>
    <col min="8" max="8" width="14" customWidth="1"/>
  </cols>
  <sheetData>
    <row r="1" spans="1:15" ht="27" customHeight="1" x14ac:dyDescent="0.35">
      <c r="A1" s="32" t="s">
        <v>26</v>
      </c>
      <c r="B1" s="31" t="s">
        <v>27</v>
      </c>
      <c r="C1" s="30" t="s">
        <v>28</v>
      </c>
      <c r="D1" s="29" t="s">
        <v>29</v>
      </c>
      <c r="E1" s="34" t="s">
        <v>32</v>
      </c>
      <c r="F1" s="29" t="s">
        <v>30</v>
      </c>
      <c r="G1" s="19" t="s">
        <v>31</v>
      </c>
      <c r="H1" s="28" t="s">
        <v>33</v>
      </c>
    </row>
    <row r="2" spans="1:15" x14ac:dyDescent="0.35">
      <c r="A2" s="59">
        <v>2018</v>
      </c>
      <c r="B2" s="64">
        <v>72</v>
      </c>
      <c r="C2" s="66">
        <v>28</v>
      </c>
      <c r="D2" s="18">
        <v>0</v>
      </c>
      <c r="E2" s="33">
        <v>3</v>
      </c>
      <c r="F2" s="18">
        <v>12</v>
      </c>
      <c r="G2" s="24">
        <v>13</v>
      </c>
      <c r="H2" s="51">
        <f>F3+G3</f>
        <v>0.89285714285714279</v>
      </c>
    </row>
    <row r="3" spans="1:15" x14ac:dyDescent="0.35">
      <c r="A3" s="60"/>
      <c r="B3" s="65"/>
      <c r="C3" s="67"/>
      <c r="D3" s="18"/>
      <c r="E3" s="23">
        <f>E2/C2</f>
        <v>0.10714285714285714</v>
      </c>
      <c r="F3" s="23">
        <f>F2/C2</f>
        <v>0.42857142857142855</v>
      </c>
      <c r="G3" s="26">
        <f>G2/C2</f>
        <v>0.4642857142857143</v>
      </c>
      <c r="H3" s="52"/>
    </row>
    <row r="4" spans="1:15" x14ac:dyDescent="0.35">
      <c r="A4" s="61">
        <v>2019</v>
      </c>
      <c r="B4" s="64">
        <v>65</v>
      </c>
      <c r="C4" s="68">
        <v>24</v>
      </c>
      <c r="D4" s="18">
        <v>0</v>
      </c>
      <c r="E4" s="18">
        <v>2</v>
      </c>
      <c r="F4" s="18">
        <v>12</v>
      </c>
      <c r="G4" s="27">
        <v>10</v>
      </c>
      <c r="H4" s="51">
        <f>F5+G5</f>
        <v>0.91666666666666674</v>
      </c>
    </row>
    <row r="5" spans="1:15" x14ac:dyDescent="0.35">
      <c r="A5" s="62"/>
      <c r="B5" s="65"/>
      <c r="C5" s="69"/>
      <c r="D5" s="18"/>
      <c r="E5" s="23">
        <f>E4/C4</f>
        <v>8.3333333333333329E-2</v>
      </c>
      <c r="F5" s="23">
        <f>F4/C4</f>
        <v>0.5</v>
      </c>
      <c r="G5" s="26">
        <f>G4/C4</f>
        <v>0.41666666666666669</v>
      </c>
      <c r="H5" s="57"/>
    </row>
    <row r="6" spans="1:15" x14ac:dyDescent="0.35">
      <c r="A6" s="59">
        <v>2021</v>
      </c>
      <c r="B6" s="64">
        <v>63</v>
      </c>
      <c r="C6" s="68">
        <v>16</v>
      </c>
      <c r="D6" s="18">
        <v>0</v>
      </c>
      <c r="E6" s="18">
        <v>3</v>
      </c>
      <c r="F6" s="18">
        <v>6</v>
      </c>
      <c r="G6" s="27">
        <v>7</v>
      </c>
      <c r="H6" s="58">
        <f>F7+G7</f>
        <v>0.8125</v>
      </c>
    </row>
    <row r="7" spans="1:15" x14ac:dyDescent="0.35">
      <c r="A7" s="60"/>
      <c r="B7" s="65"/>
      <c r="C7" s="69"/>
      <c r="D7" s="18"/>
      <c r="E7" s="23">
        <f>E6/C6</f>
        <v>0.1875</v>
      </c>
      <c r="F7" s="23">
        <f>F6/C6</f>
        <v>0.375</v>
      </c>
      <c r="G7" s="26">
        <f>G6/C6</f>
        <v>0.4375</v>
      </c>
      <c r="H7" s="52"/>
    </row>
    <row r="8" spans="1:15" x14ac:dyDescent="0.35">
      <c r="A8" s="59">
        <v>2022</v>
      </c>
      <c r="B8" s="64">
        <v>75</v>
      </c>
      <c r="C8" s="68">
        <v>23</v>
      </c>
      <c r="D8" s="18">
        <v>0</v>
      </c>
      <c r="E8" s="18">
        <v>1</v>
      </c>
      <c r="F8" s="18">
        <v>10</v>
      </c>
      <c r="G8" s="24">
        <v>12</v>
      </c>
      <c r="H8" s="51">
        <f>F9+G9</f>
        <v>0.95652173913043481</v>
      </c>
      <c r="I8" s="25"/>
      <c r="J8" s="21"/>
      <c r="K8" s="22"/>
      <c r="L8" s="20"/>
      <c r="M8" s="22"/>
      <c r="N8" s="20"/>
      <c r="O8" s="20"/>
    </row>
    <row r="9" spans="1:15" x14ac:dyDescent="0.35">
      <c r="A9" s="63"/>
      <c r="B9" s="71"/>
      <c r="C9" s="70"/>
      <c r="D9" s="42"/>
      <c r="E9" s="43">
        <f>E8/C8</f>
        <v>4.3478260869565216E-2</v>
      </c>
      <c r="F9" s="43">
        <f>F8/C8</f>
        <v>0.43478260869565216</v>
      </c>
      <c r="G9" s="44">
        <f>G8/C8</f>
        <v>0.52173913043478259</v>
      </c>
      <c r="H9" s="52"/>
    </row>
    <row r="10" spans="1:15" x14ac:dyDescent="0.35">
      <c r="A10" s="53">
        <v>2023</v>
      </c>
      <c r="B10" s="53">
        <v>82</v>
      </c>
      <c r="C10" s="55">
        <v>24</v>
      </c>
      <c r="D10" s="37">
        <v>0</v>
      </c>
      <c r="E10" s="45">
        <v>2</v>
      </c>
      <c r="F10" s="45">
        <v>12</v>
      </c>
      <c r="G10" s="45">
        <v>10</v>
      </c>
      <c r="H10" s="51">
        <f t="shared" ref="H10:H13" si="0">F11+G11</f>
        <v>0.91666666666666674</v>
      </c>
    </row>
    <row r="11" spans="1:15" x14ac:dyDescent="0.35">
      <c r="A11" s="54"/>
      <c r="B11" s="54"/>
      <c r="C11" s="56"/>
      <c r="D11" s="37"/>
      <c r="E11" s="43">
        <f>E10/C10</f>
        <v>8.3333333333333329E-2</v>
      </c>
      <c r="F11" s="43">
        <f>F10/C10</f>
        <v>0.5</v>
      </c>
      <c r="G11" s="44">
        <f>G10/C10</f>
        <v>0.41666666666666669</v>
      </c>
      <c r="H11" s="52"/>
    </row>
    <row r="12" spans="1:15" x14ac:dyDescent="0.35">
      <c r="A12" s="53">
        <v>2024</v>
      </c>
      <c r="B12" s="53">
        <v>76</v>
      </c>
      <c r="C12" s="55">
        <v>23</v>
      </c>
      <c r="D12" s="37">
        <v>0</v>
      </c>
      <c r="E12" s="45">
        <v>2</v>
      </c>
      <c r="F12" s="45">
        <v>11</v>
      </c>
      <c r="G12" s="45">
        <v>10</v>
      </c>
      <c r="H12" s="72">
        <f t="shared" ref="H12:H13" si="1">F13+G13</f>
        <v>0.91304347826086962</v>
      </c>
    </row>
    <row r="13" spans="1:15" x14ac:dyDescent="0.35">
      <c r="A13" s="54"/>
      <c r="B13" s="54"/>
      <c r="C13" s="56"/>
      <c r="D13" s="37"/>
      <c r="E13" s="40">
        <f>E12/C12</f>
        <v>8.6956521739130432E-2</v>
      </c>
      <c r="F13" s="40">
        <f>F12/C12</f>
        <v>0.47826086956521741</v>
      </c>
      <c r="G13" s="40">
        <f>G12/C12</f>
        <v>0.43478260869565216</v>
      </c>
      <c r="H13" s="72"/>
    </row>
    <row r="15" spans="1:15" x14ac:dyDescent="0.35">
      <c r="A15" s="35" t="s">
        <v>26</v>
      </c>
      <c r="B15" s="35" t="s">
        <v>34</v>
      </c>
    </row>
    <row r="16" spans="1:15" x14ac:dyDescent="0.35">
      <c r="A16" s="35">
        <v>2021</v>
      </c>
      <c r="B16" s="36">
        <f>H6</f>
        <v>0.8125</v>
      </c>
    </row>
    <row r="17" spans="1:2" x14ac:dyDescent="0.35">
      <c r="A17" s="38">
        <v>2022</v>
      </c>
      <c r="B17" s="36">
        <f>H8</f>
        <v>0.95652173913043481</v>
      </c>
    </row>
    <row r="18" spans="1:2" x14ac:dyDescent="0.35">
      <c r="A18" s="41">
        <v>2023</v>
      </c>
      <c r="B18" s="36">
        <f>H10</f>
        <v>0.91666666666666674</v>
      </c>
    </row>
    <row r="19" spans="1:2" x14ac:dyDescent="0.35">
      <c r="A19" s="39">
        <v>2024</v>
      </c>
      <c r="B19" s="36">
        <f>H12</f>
        <v>0.91304347826086962</v>
      </c>
    </row>
  </sheetData>
  <mergeCells count="24">
    <mergeCell ref="H2:H3"/>
    <mergeCell ref="H4:H5"/>
    <mergeCell ref="H6:H7"/>
    <mergeCell ref="H8:H9"/>
    <mergeCell ref="A2:A3"/>
    <mergeCell ref="A4:A5"/>
    <mergeCell ref="A6:A7"/>
    <mergeCell ref="A8:A9"/>
    <mergeCell ref="B2:B3"/>
    <mergeCell ref="C2:C3"/>
    <mergeCell ref="B4:B5"/>
    <mergeCell ref="C4:C5"/>
    <mergeCell ref="C6:C7"/>
    <mergeCell ref="C8:C9"/>
    <mergeCell ref="B6:B7"/>
    <mergeCell ref="B8:B9"/>
    <mergeCell ref="H10:H11"/>
    <mergeCell ref="H12:H13"/>
    <mergeCell ref="A10:A11"/>
    <mergeCell ref="A12:A13"/>
    <mergeCell ref="B10:B11"/>
    <mergeCell ref="B12:B13"/>
    <mergeCell ref="C10:C11"/>
    <mergeCell ref="C12:C1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 Questinonnaire 1</vt:lpstr>
      <vt:lpstr>Synthèse</vt:lpstr>
      <vt:lpstr>Suivi par année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REGARD</dc:creator>
  <cp:lastModifiedBy>Jean-Luc REGARD</cp:lastModifiedBy>
  <dcterms:created xsi:type="dcterms:W3CDTF">2017-12-11T13:53:02Z</dcterms:created>
  <dcterms:modified xsi:type="dcterms:W3CDTF">2025-10-07T12:26:50Z</dcterms:modified>
</cp:coreProperties>
</file>